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Ottelupöytäkirja" sheetId="1" r:id="rId1"/>
  </sheets>
  <definedNames>
    <definedName name="_xlfn.IFERROR" hidden="1">#NAME?</definedName>
    <definedName name="_xlnm.Print_Area" localSheetId="0">'Ottelupöytäkirja'!$A$2:$R$42</definedName>
  </definedNames>
  <calcPr fullCalcOnLoad="1"/>
</workbook>
</file>

<file path=xl/sharedStrings.xml><?xml version="1.0" encoding="utf-8"?>
<sst xmlns="http://schemas.openxmlformats.org/spreadsheetml/2006/main" count="80" uniqueCount="48">
  <si>
    <t>Vierasjoukkue</t>
  </si>
  <si>
    <t xml:space="preserve">Kotijoukkue </t>
  </si>
  <si>
    <t>Tulos</t>
  </si>
  <si>
    <t>Tikkamäärät</t>
  </si>
  <si>
    <t>3 - 3</t>
  </si>
  <si>
    <t>x</t>
  </si>
  <si>
    <t xml:space="preserve"> - </t>
  </si>
  <si>
    <t>2 - 2</t>
  </si>
  <si>
    <t>3 - 1</t>
  </si>
  <si>
    <t>1 - 2</t>
  </si>
  <si>
    <t>2 - 1</t>
  </si>
  <si>
    <t>1 - 3</t>
  </si>
  <si>
    <t>LOPPUTULOS</t>
  </si>
  <si>
    <t>Paikka</t>
  </si>
  <si>
    <t>Aika</t>
  </si>
  <si>
    <t>Joukkueen kapteenin allekirjoitus</t>
  </si>
  <si>
    <t>kapt. (x)</t>
  </si>
  <si>
    <t>Kotijoukkue:</t>
  </si>
  <si>
    <t>Vierasjoukkue:</t>
  </si>
  <si>
    <t>Pelipaikka:</t>
  </si>
  <si>
    <t>Sarjataso:</t>
  </si>
  <si>
    <t>Pelipäivä:</t>
  </si>
  <si>
    <t>Kierros:</t>
  </si>
  <si>
    <t xml:space="preserve"> </t>
  </si>
  <si>
    <t>ALLEKIRJOITUKSET, JOS PÖYTÄKIRJA LAADITAAN PAPERIVERSIONA</t>
  </si>
  <si>
    <t xml:space="preserve"> -     x</t>
  </si>
  <si>
    <t>Huomautuksia (max (170-180), yli 100 poikkaisut)</t>
  </si>
  <si>
    <t>Ohjeita</t>
  </si>
  <si>
    <t>Täytä riveille 2 ja 3 tarvittavat tiedot sekä joukkueiden ja pelaajien nimet. Merkitse myös kapteeni.</t>
  </si>
  <si>
    <t>Ottelupöytäkirjat toimitetaan: SDLEP:n kilpailusihteerille.</t>
  </si>
  <si>
    <t>Allekirjoituksia ei tarvita, jos pöytäkirja toimitetaan sähköisesti siten, että kopio viestistä menee vastustajan yhteyshenkilölle.</t>
  </si>
  <si>
    <t>Ottelun aikana täytä tikkamäärät sekä tarvittaessa huomautukset.</t>
  </si>
  <si>
    <t>Vaihtopelaaja, jos pelaajaa vaihdetaan ottelun kesken</t>
  </si>
  <si>
    <t>pelipaikan nro</t>
  </si>
  <si>
    <t>Pelaaja/pari, jonka nimen edessä on rasti aloittaa pelin ensimmäisen erän.</t>
  </si>
  <si>
    <t>1/2 - 1/2</t>
  </si>
  <si>
    <t>Tässä kohtaa tapahtuu mahdollinen pelaajavaihdos</t>
  </si>
  <si>
    <t>1/3 - 1/3</t>
  </si>
  <si>
    <t xml:space="preserve"> -     </t>
  </si>
  <si>
    <t>Jatkopeli (jono) - heitetään, jos tilanne on ennen tätä tasan (4-4)</t>
  </si>
  <si>
    <t>123-123</t>
  </si>
  <si>
    <t>Pelipaikan numero vastaa sen pelaajan numeroa, jonka tilalle vaihtopelaaja otetaan (1,2 tai 3)</t>
  </si>
  <si>
    <t>Huomaa aloittaja</t>
  </si>
  <si>
    <t>Tähän saakka kaikki pelit pelataan aina. Jonopeliin ei saa vaihtaa pelaajia eli vaihtopelaaja heittää tässä, jos pelaajavaihdos on tehty</t>
  </si>
  <si>
    <t>Sähköposti: kilpailusihteeri.sdlep(at)hotmail.com  Muita yhteystietoja ylläpidetään EP:n nettisivuilla.</t>
  </si>
  <si>
    <t>SDLEP PIIRISARJA OTTELUPÖYTÄKIRJA</t>
  </si>
  <si>
    <t>miehet</t>
  </si>
  <si>
    <t>naiset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</si>
</sst>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d\.m\.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4"/>
      <color indexed="56"/>
      <name val="Arial"/>
      <family val="2"/>
    </font>
    <font>
      <sz val="12"/>
      <color indexed="56"/>
      <name val="Arial"/>
      <family val="2"/>
    </font>
    <font>
      <sz val="14"/>
      <color indexed="9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4"/>
      <color theme="3" tint="-0.4999699890613556"/>
      <name val="Arial"/>
      <family val="2"/>
    </font>
    <font>
      <sz val="12"/>
      <color theme="3" tint="-0.4999699890613556"/>
      <name val="Arial"/>
      <family val="2"/>
    </font>
    <font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47" applyFont="1" applyAlignment="1">
      <alignment horizontal="center"/>
      <protection/>
    </xf>
    <xf numFmtId="0" fontId="2" fillId="0" borderId="0" xfId="47" applyFont="1" applyAlignment="1">
      <alignment horizontal="left"/>
      <protection/>
    </xf>
    <xf numFmtId="0" fontId="2" fillId="0" borderId="0" xfId="47" applyFont="1">
      <alignment/>
      <protection/>
    </xf>
    <xf numFmtId="0" fontId="5" fillId="0" borderId="0" xfId="47" applyFont="1">
      <alignment/>
      <protection/>
    </xf>
    <xf numFmtId="0" fontId="5" fillId="0" borderId="0" xfId="47" applyFont="1" applyBorder="1">
      <alignment/>
      <protection/>
    </xf>
    <xf numFmtId="49" fontId="2" fillId="0" borderId="0" xfId="47" applyNumberFormat="1" applyFont="1">
      <alignment/>
      <protection/>
    </xf>
    <xf numFmtId="49" fontId="5" fillId="0" borderId="0" xfId="47" applyNumberFormat="1" applyFont="1">
      <alignment/>
      <protection/>
    </xf>
    <xf numFmtId="49" fontId="2" fillId="0" borderId="10" xfId="47" applyNumberFormat="1" applyFont="1" applyBorder="1">
      <alignment/>
      <protection/>
    </xf>
    <xf numFmtId="0" fontId="2" fillId="0" borderId="10" xfId="47" applyFont="1" applyBorder="1">
      <alignment/>
      <protection/>
    </xf>
    <xf numFmtId="49" fontId="2" fillId="0" borderId="11" xfId="47" applyNumberFormat="1" applyFont="1" applyBorder="1" applyAlignment="1">
      <alignment horizontal="center"/>
      <protection/>
    </xf>
    <xf numFmtId="0" fontId="5" fillId="0" borderId="11" xfId="47" applyFont="1" applyBorder="1">
      <alignment/>
      <protection/>
    </xf>
    <xf numFmtId="49" fontId="2" fillId="0" borderId="0" xfId="47" applyNumberFormat="1" applyFont="1" applyBorder="1">
      <alignment/>
      <protection/>
    </xf>
    <xf numFmtId="0" fontId="2" fillId="0" borderId="0" xfId="47" applyFont="1" applyBorder="1">
      <alignment/>
      <protection/>
    </xf>
    <xf numFmtId="0" fontId="2" fillId="0" borderId="11" xfId="47" applyFont="1" applyBorder="1" applyAlignment="1">
      <alignment vertical="top"/>
      <protection/>
    </xf>
    <xf numFmtId="49" fontId="5" fillId="0" borderId="11" xfId="47" applyNumberFormat="1" applyFont="1" applyBorder="1">
      <alignment/>
      <protection/>
    </xf>
    <xf numFmtId="0" fontId="2" fillId="0" borderId="0" xfId="47" applyFont="1" applyAlignment="1">
      <alignment vertical="top"/>
      <protection/>
    </xf>
    <xf numFmtId="49" fontId="2" fillId="0" borderId="11" xfId="47" applyNumberFormat="1" applyFont="1" applyBorder="1">
      <alignment/>
      <protection/>
    </xf>
    <xf numFmtId="49" fontId="6" fillId="0" borderId="0" xfId="47" applyNumberFormat="1" applyFont="1">
      <alignment/>
      <protection/>
    </xf>
    <xf numFmtId="0" fontId="6" fillId="0" borderId="0" xfId="47" applyFont="1">
      <alignment/>
      <protection/>
    </xf>
    <xf numFmtId="0" fontId="2" fillId="0" borderId="0" xfId="47" applyFont="1" applyAlignment="1">
      <alignment horizontal="right"/>
      <protection/>
    </xf>
    <xf numFmtId="49" fontId="4" fillId="0" borderId="0" xfId="47" applyNumberFormat="1" applyFont="1" applyBorder="1" applyAlignment="1">
      <alignment horizontal="center"/>
      <protection/>
    </xf>
    <xf numFmtId="0" fontId="7" fillId="0" borderId="0" xfId="47" applyFont="1" applyAlignment="1">
      <alignment horizontal="left"/>
      <protection/>
    </xf>
    <xf numFmtId="49" fontId="7" fillId="0" borderId="0" xfId="47" applyNumberFormat="1" applyFont="1" applyBorder="1" applyAlignment="1">
      <alignment horizontal="left"/>
      <protection/>
    </xf>
    <xf numFmtId="0" fontId="7" fillId="0" borderId="0" xfId="47" applyFont="1" applyBorder="1" applyAlignment="1">
      <alignment horizontal="left"/>
      <protection/>
    </xf>
    <xf numFmtId="49" fontId="7" fillId="0" borderId="0" xfId="47" applyNumberFormat="1" applyFont="1" applyAlignment="1">
      <alignment/>
      <protection/>
    </xf>
    <xf numFmtId="0" fontId="7" fillId="0" borderId="0" xfId="47" applyFont="1" applyAlignment="1">
      <alignment/>
      <protection/>
    </xf>
    <xf numFmtId="0" fontId="7" fillId="0" borderId="0" xfId="47" applyFont="1">
      <alignment/>
      <protection/>
    </xf>
    <xf numFmtId="0" fontId="7" fillId="0" borderId="0" xfId="47" applyFont="1" applyBorder="1" applyAlignment="1">
      <alignment vertical="center"/>
      <protection/>
    </xf>
    <xf numFmtId="0" fontId="4" fillId="0" borderId="12" xfId="47" applyFont="1" applyBorder="1" applyAlignment="1" applyProtection="1">
      <alignment horizontal="center"/>
      <protection locked="0"/>
    </xf>
    <xf numFmtId="0" fontId="5" fillId="0" borderId="0" xfId="47" applyFont="1" applyProtection="1">
      <alignment/>
      <protection/>
    </xf>
    <xf numFmtId="0" fontId="2" fillId="0" borderId="13" xfId="47" applyBorder="1" applyAlignment="1" applyProtection="1">
      <alignment/>
      <protection/>
    </xf>
    <xf numFmtId="0" fontId="5" fillId="0" borderId="0" xfId="47" applyFont="1" applyBorder="1" applyProtection="1">
      <alignment/>
      <protection/>
    </xf>
    <xf numFmtId="0" fontId="7" fillId="0" borderId="14" xfId="47" applyFont="1" applyBorder="1" applyAlignment="1" applyProtection="1">
      <alignment horizontal="center"/>
      <protection locked="0"/>
    </xf>
    <xf numFmtId="0" fontId="50" fillId="0" borderId="0" xfId="47" applyFont="1">
      <alignment/>
      <protection/>
    </xf>
    <xf numFmtId="0" fontId="5" fillId="0" borderId="11" xfId="47" applyFont="1" applyBorder="1" applyAlignment="1" applyProtection="1">
      <alignment horizontal="left"/>
      <protection locked="0"/>
    </xf>
    <xf numFmtId="0" fontId="7" fillId="0" borderId="0" xfId="47" applyFont="1" applyBorder="1" applyAlignment="1" applyProtection="1">
      <alignment horizontal="left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4" fillId="0" borderId="0" xfId="47" applyFont="1">
      <alignment/>
      <protection/>
    </xf>
    <xf numFmtId="0" fontId="7" fillId="0" borderId="0" xfId="47" applyFont="1" applyBorder="1" applyAlignment="1" applyProtection="1">
      <alignment horizontal="left" vertical="center"/>
      <protection locked="0"/>
    </xf>
    <xf numFmtId="49" fontId="2" fillId="0" borderId="0" xfId="47" applyNumberFormat="1" applyFont="1" applyBorder="1" applyAlignment="1">
      <alignment horizontal="center"/>
      <protection/>
    </xf>
    <xf numFmtId="0" fontId="2" fillId="0" borderId="15" xfId="47" applyFont="1" applyBorder="1">
      <alignment/>
      <protection/>
    </xf>
    <xf numFmtId="0" fontId="2" fillId="0" borderId="13" xfId="47" applyFont="1" applyBorder="1">
      <alignment/>
      <protection/>
    </xf>
    <xf numFmtId="0" fontId="2" fillId="0" borderId="16" xfId="47" applyFont="1" applyBorder="1">
      <alignment/>
      <protection/>
    </xf>
    <xf numFmtId="49" fontId="2" fillId="0" borderId="17" xfId="47" applyNumberFormat="1" applyFont="1" applyBorder="1" applyAlignment="1">
      <alignment horizontal="center"/>
      <protection/>
    </xf>
    <xf numFmtId="0" fontId="7" fillId="0" borderId="17" xfId="47" applyFont="1" applyBorder="1" applyAlignment="1" applyProtection="1">
      <alignment/>
      <protection locked="0"/>
    </xf>
    <xf numFmtId="0" fontId="7" fillId="0" borderId="18" xfId="47" applyFont="1" applyBorder="1" applyAlignment="1" applyProtection="1">
      <alignment vertical="center"/>
      <protection locked="0"/>
    </xf>
    <xf numFmtId="0" fontId="7" fillId="0" borderId="12" xfId="47" applyFont="1" applyBorder="1" applyAlignment="1" applyProtection="1">
      <alignment/>
      <protection locked="0"/>
    </xf>
    <xf numFmtId="0" fontId="8" fillId="0" borderId="0" xfId="47" applyFont="1" applyBorder="1" applyAlignment="1">
      <alignment horizontal="left" vertical="center"/>
      <protection/>
    </xf>
    <xf numFmtId="0" fontId="7" fillId="0" borderId="19" xfId="47" applyFont="1" applyBorder="1" applyAlignment="1" applyProtection="1">
      <alignment/>
      <protection locked="0"/>
    </xf>
    <xf numFmtId="0" fontId="7" fillId="0" borderId="0" xfId="47" applyFont="1" applyBorder="1" applyAlignment="1" applyProtection="1">
      <alignment vertical="center"/>
      <protection locked="0"/>
    </xf>
    <xf numFmtId="0" fontId="7" fillId="0" borderId="11" xfId="47" applyFont="1" applyBorder="1" applyAlignment="1" applyProtection="1">
      <alignment/>
      <protection locked="0"/>
    </xf>
    <xf numFmtId="0" fontId="7" fillId="0" borderId="0" xfId="47" applyFont="1" applyBorder="1" applyAlignment="1">
      <alignment horizontal="right"/>
      <protection/>
    </xf>
    <xf numFmtId="49" fontId="7" fillId="0" borderId="0" xfId="47" applyNumberFormat="1" applyFont="1" applyBorder="1" applyAlignment="1">
      <alignment horizontal="right"/>
      <protection/>
    </xf>
    <xf numFmtId="0" fontId="7" fillId="0" borderId="12" xfId="47" applyFont="1" applyBorder="1" applyAlignment="1" applyProtection="1">
      <alignment horizontal="center"/>
      <protection locked="0"/>
    </xf>
    <xf numFmtId="1" fontId="11" fillId="0" borderId="18" xfId="47" applyNumberFormat="1" applyFont="1" applyBorder="1" applyAlignment="1">
      <alignment horizontal="center"/>
      <protection/>
    </xf>
    <xf numFmtId="0" fontId="5" fillId="0" borderId="20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/>
      <protection/>
    </xf>
    <xf numFmtId="0" fontId="5" fillId="0" borderId="21" xfId="47" applyFont="1" applyBorder="1" applyAlignment="1">
      <alignment horizontal="center"/>
      <protection/>
    </xf>
    <xf numFmtId="0" fontId="5" fillId="0" borderId="22" xfId="47" applyFont="1" applyBorder="1" applyAlignment="1">
      <alignment horizontal="center"/>
      <protection/>
    </xf>
    <xf numFmtId="1" fontId="11" fillId="0" borderId="0" xfId="47" applyNumberFormat="1" applyFont="1" applyBorder="1" applyAlignment="1">
      <alignment horizontal="center"/>
      <protection/>
    </xf>
    <xf numFmtId="0" fontId="2" fillId="0" borderId="0" xfId="47" applyBorder="1" applyAlignment="1" applyProtection="1">
      <alignment/>
      <protection/>
    </xf>
    <xf numFmtId="0" fontId="51" fillId="0" borderId="0" xfId="47" applyFont="1" applyAlignment="1">
      <alignment horizontal="left"/>
      <protection/>
    </xf>
    <xf numFmtId="0" fontId="52" fillId="0" borderId="0" xfId="47" applyFont="1" applyAlignment="1">
      <alignment horizontal="left"/>
      <protection/>
    </xf>
    <xf numFmtId="0" fontId="52" fillId="0" borderId="0" xfId="47" applyFont="1">
      <alignment/>
      <protection/>
    </xf>
    <xf numFmtId="0" fontId="51" fillId="0" borderId="0" xfId="47" applyFont="1">
      <alignment/>
      <protection/>
    </xf>
    <xf numFmtId="0" fontId="2" fillId="0" borderId="0" xfId="47" applyFont="1" applyAlignment="1" applyProtection="1">
      <alignment horizontal="left"/>
      <protection/>
    </xf>
    <xf numFmtId="0" fontId="8" fillId="0" borderId="0" xfId="47" applyFont="1" applyBorder="1" applyAlignment="1" applyProtection="1">
      <alignment horizontal="left" vertical="center"/>
      <protection/>
    </xf>
    <xf numFmtId="0" fontId="7" fillId="0" borderId="0" xfId="47" applyFont="1" applyBorder="1" applyAlignment="1" applyProtection="1">
      <alignment horizontal="left"/>
      <protection/>
    </xf>
    <xf numFmtId="0" fontId="7" fillId="0" borderId="0" xfId="47" applyFont="1" applyBorder="1" applyAlignment="1" applyProtection="1">
      <alignment vertical="center"/>
      <protection/>
    </xf>
    <xf numFmtId="0" fontId="52" fillId="0" borderId="0" xfId="47" applyFont="1" applyProtection="1">
      <alignment/>
      <protection/>
    </xf>
    <xf numFmtId="49" fontId="2" fillId="0" borderId="0" xfId="47" applyNumberFormat="1" applyFont="1" applyBorder="1" applyAlignment="1" applyProtection="1">
      <alignment horizontal="center"/>
      <protection/>
    </xf>
    <xf numFmtId="0" fontId="5" fillId="0" borderId="13" xfId="47" applyFont="1" applyBorder="1" applyAlignment="1" applyProtection="1">
      <alignment horizontal="left"/>
      <protection/>
    </xf>
    <xf numFmtId="49" fontId="2" fillId="0" borderId="0" xfId="47" applyNumberFormat="1" applyFont="1" applyBorder="1" applyProtection="1">
      <alignment/>
      <protection/>
    </xf>
    <xf numFmtId="0" fontId="7" fillId="0" borderId="13" xfId="47" applyFont="1" applyBorder="1" applyAlignment="1" applyProtection="1">
      <alignment horizontal="left"/>
      <protection/>
    </xf>
    <xf numFmtId="0" fontId="5" fillId="0" borderId="13" xfId="47" applyFont="1" applyBorder="1" applyAlignment="1" applyProtection="1">
      <alignment horizontal="center"/>
      <protection/>
    </xf>
    <xf numFmtId="0" fontId="4" fillId="0" borderId="17" xfId="47" applyFont="1" applyBorder="1" applyAlignment="1" applyProtection="1">
      <alignment horizontal="center"/>
      <protection/>
    </xf>
    <xf numFmtId="49" fontId="4" fillId="0" borderId="0" xfId="47" applyNumberFormat="1" applyFont="1" applyBorder="1" applyAlignment="1" applyProtection="1">
      <alignment horizontal="center"/>
      <protection/>
    </xf>
    <xf numFmtId="49" fontId="9" fillId="0" borderId="0" xfId="47" applyNumberFormat="1" applyFont="1" applyBorder="1" applyAlignment="1" applyProtection="1">
      <alignment horizontal="left"/>
      <protection/>
    </xf>
    <xf numFmtId="0" fontId="5" fillId="0" borderId="0" xfId="47" applyFont="1" applyBorder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/>
      <protection/>
    </xf>
    <xf numFmtId="0" fontId="53" fillId="0" borderId="0" xfId="47" applyFont="1">
      <alignment/>
      <protection/>
    </xf>
    <xf numFmtId="0" fontId="53" fillId="0" borderId="0" xfId="47" applyFont="1" applyBorder="1" applyProtection="1">
      <alignment/>
      <protection/>
    </xf>
    <xf numFmtId="0" fontId="5" fillId="0" borderId="0" xfId="47" applyFont="1" applyAlignment="1">
      <alignment horizontal="right"/>
      <protection/>
    </xf>
    <xf numFmtId="16" fontId="5" fillId="0" borderId="0" xfId="47" applyNumberFormat="1" applyFont="1" quotePrefix="1">
      <alignment/>
      <protection/>
    </xf>
    <xf numFmtId="17" fontId="5" fillId="0" borderId="0" xfId="47" applyNumberFormat="1" applyFont="1" quotePrefix="1">
      <alignment/>
      <protection/>
    </xf>
    <xf numFmtId="0" fontId="5" fillId="0" borderId="0" xfId="47" applyFont="1" quotePrefix="1">
      <alignment/>
      <protection/>
    </xf>
    <xf numFmtId="0" fontId="12" fillId="0" borderId="0" xfId="47" applyFont="1">
      <alignment/>
      <protection/>
    </xf>
    <xf numFmtId="49" fontId="5" fillId="0" borderId="0" xfId="47" applyNumberFormat="1" applyFont="1" applyAlignment="1">
      <alignment horizontal="right"/>
      <protection/>
    </xf>
    <xf numFmtId="0" fontId="11" fillId="0" borderId="0" xfId="47" applyFont="1">
      <alignment/>
      <protection/>
    </xf>
    <xf numFmtId="49" fontId="11" fillId="0" borderId="0" xfId="47" applyNumberFormat="1" applyFont="1">
      <alignment/>
      <protection/>
    </xf>
    <xf numFmtId="0" fontId="10" fillId="0" borderId="17" xfId="47" applyFont="1" applyBorder="1" applyAlignment="1">
      <alignment horizontal="left"/>
      <protection/>
    </xf>
    <xf numFmtId="0" fontId="10" fillId="0" borderId="14" xfId="47" applyFont="1" applyBorder="1" applyAlignment="1">
      <alignment horizontal="left"/>
      <protection/>
    </xf>
    <xf numFmtId="0" fontId="7" fillId="0" borderId="11" xfId="47" applyFont="1" applyBorder="1" applyAlignment="1">
      <alignment horizontal="left"/>
      <protection/>
    </xf>
    <xf numFmtId="0" fontId="7" fillId="0" borderId="22" xfId="47" applyFont="1" applyBorder="1" applyAlignment="1">
      <alignment horizontal="left"/>
      <protection/>
    </xf>
    <xf numFmtId="0" fontId="7" fillId="0" borderId="17" xfId="47" applyFont="1" applyBorder="1" applyAlignment="1">
      <alignment horizontal="left"/>
      <protection/>
    </xf>
    <xf numFmtId="0" fontId="7" fillId="0" borderId="14" xfId="47" applyFont="1" applyBorder="1" applyAlignment="1">
      <alignment horizontal="left"/>
      <protection/>
    </xf>
    <xf numFmtId="0" fontId="5" fillId="0" borderId="11" xfId="47" applyFont="1" applyBorder="1" applyAlignment="1" applyProtection="1">
      <alignment horizontal="left"/>
      <protection locked="0"/>
    </xf>
    <xf numFmtId="49" fontId="5" fillId="0" borderId="11" xfId="47" applyNumberFormat="1" applyFont="1" applyBorder="1" applyAlignment="1" applyProtection="1">
      <alignment horizontal="left" indent="1"/>
      <protection locked="0"/>
    </xf>
    <xf numFmtId="0" fontId="2" fillId="0" borderId="10" xfId="47" applyFont="1" applyBorder="1" applyAlignment="1">
      <alignment horizontal="center"/>
      <protection/>
    </xf>
    <xf numFmtId="0" fontId="2" fillId="0" borderId="15" xfId="47" applyFont="1" applyBorder="1" applyAlignment="1">
      <alignment horizontal="center"/>
      <protection/>
    </xf>
    <xf numFmtId="0" fontId="2" fillId="0" borderId="13" xfId="47" applyFont="1" applyBorder="1" applyAlignment="1">
      <alignment horizontal="center"/>
      <protection/>
    </xf>
    <xf numFmtId="0" fontId="2" fillId="0" borderId="16" xfId="47" applyFont="1" applyBorder="1" applyAlignment="1">
      <alignment horizontal="center"/>
      <protection/>
    </xf>
    <xf numFmtId="0" fontId="7" fillId="0" borderId="11" xfId="47" applyFont="1" applyBorder="1" applyAlignment="1" applyProtection="1">
      <alignment horizontal="left"/>
      <protection locked="0"/>
    </xf>
    <xf numFmtId="49" fontId="2" fillId="0" borderId="12" xfId="47" applyNumberFormat="1" applyFont="1" applyBorder="1" applyAlignment="1" applyProtection="1">
      <alignment/>
      <protection locked="0"/>
    </xf>
    <xf numFmtId="0" fontId="2" fillId="0" borderId="12" xfId="47" applyBorder="1" applyAlignment="1" applyProtection="1">
      <alignment/>
      <protection locked="0"/>
    </xf>
    <xf numFmtId="0" fontId="2" fillId="0" borderId="0" xfId="47" applyAlignment="1">
      <alignment/>
      <protection/>
    </xf>
    <xf numFmtId="0" fontId="3" fillId="0" borderId="0" xfId="47" applyFont="1" applyAlignment="1">
      <alignment horizontal="center" vertical="top"/>
      <protection/>
    </xf>
    <xf numFmtId="0" fontId="5" fillId="0" borderId="12" xfId="47" applyFont="1" applyBorder="1">
      <alignment/>
      <protection/>
    </xf>
    <xf numFmtId="0" fontId="3" fillId="0" borderId="12" xfId="47" applyFont="1" applyBorder="1" applyAlignment="1">
      <alignment horizontal="center"/>
      <protection/>
    </xf>
    <xf numFmtId="0" fontId="33" fillId="0" borderId="0" xfId="47" applyFont="1" applyAlignment="1">
      <alignment vertical="center"/>
      <protection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ali 3 2" xfId="47"/>
    <cellStyle name="Normaali 3 3" xfId="48"/>
    <cellStyle name="Normaali 4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5"/>
  <cols>
    <col min="1" max="1" width="2.7109375" style="4" customWidth="1"/>
    <col min="2" max="2" width="3.140625" style="6" customWidth="1"/>
    <col min="3" max="3" width="7.28125" style="3" customWidth="1"/>
    <col min="4" max="4" width="30.7109375" style="4" customWidth="1"/>
    <col min="5" max="5" width="6.140625" style="4" customWidth="1"/>
    <col min="6" max="6" width="2.7109375" style="4" customWidth="1"/>
    <col min="7" max="7" width="6.140625" style="3" customWidth="1"/>
    <col min="8" max="8" width="30.7109375" style="4" customWidth="1"/>
    <col min="9" max="9" width="6.140625" style="4" customWidth="1"/>
    <col min="10" max="10" width="2.7109375" style="4" customWidth="1"/>
    <col min="11" max="11" width="4.421875" style="4" customWidth="1"/>
    <col min="12" max="12" width="2.28125" style="7" customWidth="1"/>
    <col min="13" max="13" width="4.421875" style="4" customWidth="1"/>
    <col min="14" max="15" width="6.140625" style="4" customWidth="1"/>
    <col min="16" max="16" width="2.7109375" style="4" customWidth="1"/>
    <col min="17" max="18" width="6.140625" style="4" customWidth="1"/>
    <col min="19" max="19" width="11.57421875" style="4" bestFit="1" customWidth="1"/>
    <col min="20" max="23" width="9.140625" style="4" customWidth="1"/>
    <col min="24" max="24" width="11.57421875" style="4" bestFit="1" customWidth="1"/>
    <col min="25" max="16384" width="9.140625" style="4" customWidth="1"/>
  </cols>
  <sheetData>
    <row r="1" spans="2:12" ht="20.25" customHeight="1">
      <c r="B1" s="107" t="s">
        <v>45</v>
      </c>
      <c r="C1" s="107"/>
      <c r="D1" s="107"/>
      <c r="E1" s="107"/>
      <c r="F1" s="107"/>
      <c r="G1" s="107"/>
      <c r="H1" s="107"/>
      <c r="K1" s="108"/>
      <c r="L1" s="110" t="s">
        <v>46</v>
      </c>
    </row>
    <row r="2" spans="2:20" s="1" customFormat="1" ht="20.25" customHeight="1">
      <c r="B2" s="107"/>
      <c r="C2" s="107"/>
      <c r="D2" s="107"/>
      <c r="E2" s="107"/>
      <c r="F2" s="107"/>
      <c r="G2" s="107"/>
      <c r="H2" s="107"/>
      <c r="J2" s="106"/>
      <c r="K2" s="109"/>
      <c r="L2" s="110" t="s">
        <v>47</v>
      </c>
      <c r="M2" s="106"/>
      <c r="N2" s="106"/>
      <c r="O2" s="106"/>
      <c r="P2" s="106"/>
      <c r="Q2" s="106"/>
      <c r="R2" s="106"/>
      <c r="T2" s="62" t="s">
        <v>27</v>
      </c>
    </row>
    <row r="3" spans="2:20" s="2" customFormat="1" ht="34.5" customHeight="1">
      <c r="B3" s="23"/>
      <c r="C3" s="53" t="s">
        <v>19</v>
      </c>
      <c r="D3" s="51"/>
      <c r="E3" s="51"/>
      <c r="H3" s="52" t="s">
        <v>21</v>
      </c>
      <c r="I3" s="103"/>
      <c r="J3" s="103"/>
      <c r="K3" s="103"/>
      <c r="L3" s="103"/>
      <c r="M3" s="103"/>
      <c r="T3" s="63" t="s">
        <v>28</v>
      </c>
    </row>
    <row r="4" spans="2:20" s="2" customFormat="1" ht="24.75" customHeight="1">
      <c r="B4" s="23"/>
      <c r="C4" s="53" t="s">
        <v>20</v>
      </c>
      <c r="D4" s="45"/>
      <c r="E4" s="45"/>
      <c r="H4" s="52" t="s">
        <v>22</v>
      </c>
      <c r="I4" s="103"/>
      <c r="J4" s="103"/>
      <c r="K4" s="103"/>
      <c r="L4" s="103"/>
      <c r="M4" s="103"/>
      <c r="T4" s="63" t="s">
        <v>31</v>
      </c>
    </row>
    <row r="5" spans="1:20" s="2" customFormat="1" ht="21.75" customHeight="1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T5" s="63"/>
    </row>
    <row r="6" spans="1:20" s="3" customFormat="1" ht="19.5" customHeight="1" thickBot="1">
      <c r="A6" s="27"/>
      <c r="B6" s="27"/>
      <c r="D6" s="25" t="s">
        <v>17</v>
      </c>
      <c r="E6" s="48" t="s">
        <v>16</v>
      </c>
      <c r="F6" s="28"/>
      <c r="H6" s="26" t="s">
        <v>18</v>
      </c>
      <c r="I6" s="48" t="s">
        <v>16</v>
      </c>
      <c r="J6" s="26"/>
      <c r="L6" s="26"/>
      <c r="M6" s="26"/>
      <c r="N6" s="26"/>
      <c r="O6" s="26"/>
      <c r="P6" s="26"/>
      <c r="Q6" s="26"/>
      <c r="T6" s="64" t="s">
        <v>34</v>
      </c>
    </row>
    <row r="7" spans="2:20" ht="24.75" customHeight="1" thickBot="1">
      <c r="B7" s="4"/>
      <c r="D7" s="46"/>
      <c r="E7" s="3"/>
      <c r="F7" s="39"/>
      <c r="H7" s="46"/>
      <c r="J7" s="50"/>
      <c r="L7" s="26"/>
      <c r="M7" s="26"/>
      <c r="N7" s="26"/>
      <c r="O7" s="26"/>
      <c r="P7" s="26"/>
      <c r="Q7" s="26"/>
      <c r="T7" s="64" t="s">
        <v>30</v>
      </c>
    </row>
    <row r="8" spans="3:20" ht="24.75" customHeight="1">
      <c r="C8" s="20">
        <v>1</v>
      </c>
      <c r="D8" s="49"/>
      <c r="E8" s="33"/>
      <c r="F8" s="36"/>
      <c r="G8" s="20">
        <v>1</v>
      </c>
      <c r="H8" s="49"/>
      <c r="I8" s="33"/>
      <c r="J8" s="50"/>
      <c r="L8" s="26"/>
      <c r="M8" s="26"/>
      <c r="N8" s="26"/>
      <c r="O8" s="26"/>
      <c r="P8" s="26"/>
      <c r="Q8" s="26"/>
      <c r="T8" s="64"/>
    </row>
    <row r="9" spans="3:20" ht="24.75" customHeight="1">
      <c r="C9" s="20">
        <v>2</v>
      </c>
      <c r="D9" s="47"/>
      <c r="E9" s="33"/>
      <c r="F9" s="36"/>
      <c r="G9" s="20">
        <v>2</v>
      </c>
      <c r="H9" s="47"/>
      <c r="I9" s="33"/>
      <c r="J9" s="50"/>
      <c r="L9" s="26"/>
      <c r="M9" s="26"/>
      <c r="N9" s="26"/>
      <c r="O9" s="26"/>
      <c r="P9" s="26"/>
      <c r="Q9" s="26"/>
      <c r="T9" s="64"/>
    </row>
    <row r="10" spans="3:20" ht="24.75" customHeight="1">
      <c r="C10" s="20">
        <v>3</v>
      </c>
      <c r="D10" s="47"/>
      <c r="E10" s="33"/>
      <c r="F10" s="36"/>
      <c r="G10" s="20">
        <v>3</v>
      </c>
      <c r="H10" s="47"/>
      <c r="I10" s="33"/>
      <c r="J10" s="50"/>
      <c r="L10" s="26"/>
      <c r="M10" s="26"/>
      <c r="N10" s="26"/>
      <c r="O10" s="26"/>
      <c r="P10" s="26"/>
      <c r="Q10" s="26"/>
      <c r="T10" s="64"/>
    </row>
    <row r="11" spans="2:20" ht="27" customHeight="1">
      <c r="B11" s="2"/>
      <c r="C11" s="2" t="s">
        <v>32</v>
      </c>
      <c r="E11" s="37"/>
      <c r="F11" s="36"/>
      <c r="G11" s="2" t="s">
        <v>32</v>
      </c>
      <c r="I11" s="37"/>
      <c r="J11" s="50"/>
      <c r="L11" s="36"/>
      <c r="M11" s="36"/>
      <c r="N11" s="36"/>
      <c r="O11" s="36"/>
      <c r="P11" s="36"/>
      <c r="Q11" s="36"/>
      <c r="T11" s="64"/>
    </row>
    <row r="12" spans="2:20" s="30" customFormat="1" ht="18" customHeight="1">
      <c r="B12" s="66"/>
      <c r="C12" s="67" t="s">
        <v>33</v>
      </c>
      <c r="D12" s="68"/>
      <c r="F12" s="68"/>
      <c r="G12" s="67" t="s">
        <v>33</v>
      </c>
      <c r="H12" s="68"/>
      <c r="J12" s="69"/>
      <c r="L12" s="68"/>
      <c r="M12" s="68"/>
      <c r="N12" s="68"/>
      <c r="O12" s="68"/>
      <c r="P12" s="68"/>
      <c r="Q12" s="68"/>
      <c r="T12" s="70" t="s">
        <v>41</v>
      </c>
    </row>
    <row r="13" spans="2:20" ht="24.75" customHeight="1">
      <c r="B13" s="20"/>
      <c r="C13" s="54"/>
      <c r="D13" s="47"/>
      <c r="E13" s="33"/>
      <c r="F13" s="36"/>
      <c r="G13" s="54"/>
      <c r="H13" s="47"/>
      <c r="I13" s="33"/>
      <c r="J13" s="50"/>
      <c r="L13" s="36"/>
      <c r="M13" s="36"/>
      <c r="N13" s="36"/>
      <c r="O13" s="36"/>
      <c r="P13" s="36"/>
      <c r="Q13" s="36"/>
      <c r="T13" s="64"/>
    </row>
    <row r="14" spans="4:20" ht="9.75" customHeight="1">
      <c r="D14" s="5"/>
      <c r="E14" s="5"/>
      <c r="F14" s="5"/>
      <c r="H14" s="5"/>
      <c r="I14" s="5"/>
      <c r="J14" s="5"/>
      <c r="T14" s="64"/>
    </row>
    <row r="15" spans="2:20" s="3" customFormat="1" ht="15" customHeight="1">
      <c r="B15" s="8"/>
      <c r="C15" s="9"/>
      <c r="D15" s="41" t="s">
        <v>1</v>
      </c>
      <c r="E15" s="42"/>
      <c r="F15" s="43"/>
      <c r="G15" s="9"/>
      <c r="H15" s="41" t="s">
        <v>0</v>
      </c>
      <c r="I15" s="42"/>
      <c r="J15" s="43"/>
      <c r="K15" s="99" t="s">
        <v>2</v>
      </c>
      <c r="L15" s="99"/>
      <c r="M15" s="99"/>
      <c r="N15" s="100" t="s">
        <v>3</v>
      </c>
      <c r="O15" s="101"/>
      <c r="P15" s="101"/>
      <c r="Q15" s="101"/>
      <c r="R15" s="102"/>
      <c r="T15" s="64"/>
    </row>
    <row r="16" spans="2:20" ht="24.75" customHeight="1">
      <c r="B16" s="10" t="s">
        <v>5</v>
      </c>
      <c r="C16" s="10" t="s">
        <v>9</v>
      </c>
      <c r="D16" s="93">
        <f>+D8</f>
        <v>0</v>
      </c>
      <c r="E16" s="93"/>
      <c r="F16" s="93"/>
      <c r="G16" s="12" t="s">
        <v>6</v>
      </c>
      <c r="H16" s="93">
        <f>+H9</f>
        <v>0</v>
      </c>
      <c r="I16" s="93"/>
      <c r="J16" s="94"/>
      <c r="K16" s="56">
        <f aca="true" t="shared" si="0" ref="K16:K26">IF(SUM(N16:R16)=0,"",COUNT(N16:O16))</f>
      </c>
      <c r="L16" s="40" t="s">
        <v>6</v>
      </c>
      <c r="M16" s="57">
        <f aca="true" t="shared" si="1" ref="M16:M26">IF(SUM(N16:R16)=0,"",COUNT(Q16:R16))</f>
      </c>
      <c r="N16" s="29"/>
      <c r="O16" s="29"/>
      <c r="P16" s="21" t="s">
        <v>6</v>
      </c>
      <c r="Q16" s="29"/>
      <c r="R16" s="29"/>
      <c r="S16" s="81" t="e">
        <f>+K16-M16</f>
        <v>#VALUE!</v>
      </c>
      <c r="T16" s="64"/>
    </row>
    <row r="17" spans="2:20" ht="24.75" customHeight="1">
      <c r="B17" s="10"/>
      <c r="C17" s="10" t="s">
        <v>10</v>
      </c>
      <c r="D17" s="95">
        <f>+D9</f>
        <v>0</v>
      </c>
      <c r="E17" s="95"/>
      <c r="F17" s="95"/>
      <c r="G17" s="12" t="s">
        <v>25</v>
      </c>
      <c r="H17" s="95">
        <f>+H8</f>
        <v>0</v>
      </c>
      <c r="I17" s="95"/>
      <c r="J17" s="96"/>
      <c r="K17" s="58">
        <f t="shared" si="0"/>
      </c>
      <c r="L17" s="40" t="s">
        <v>6</v>
      </c>
      <c r="M17" s="59">
        <f t="shared" si="1"/>
      </c>
      <c r="N17" s="29"/>
      <c r="O17" s="29"/>
      <c r="P17" s="21" t="s">
        <v>6</v>
      </c>
      <c r="Q17" s="29"/>
      <c r="R17" s="29"/>
      <c r="S17" s="81" t="e">
        <f>+K17-M17</f>
        <v>#VALUE!</v>
      </c>
      <c r="T17" s="64"/>
    </row>
    <row r="18" spans="2:20" ht="24.75" customHeight="1">
      <c r="B18" s="10" t="s">
        <v>5</v>
      </c>
      <c r="C18" s="10" t="s">
        <v>4</v>
      </c>
      <c r="D18" s="95">
        <f>+D10</f>
        <v>0</v>
      </c>
      <c r="E18" s="95"/>
      <c r="F18" s="95"/>
      <c r="G18" s="12" t="s">
        <v>6</v>
      </c>
      <c r="H18" s="95">
        <f>+H10</f>
        <v>0</v>
      </c>
      <c r="I18" s="95"/>
      <c r="J18" s="96"/>
      <c r="K18" s="58">
        <f t="shared" si="0"/>
      </c>
      <c r="L18" s="40" t="s">
        <v>6</v>
      </c>
      <c r="M18" s="59">
        <f t="shared" si="1"/>
      </c>
      <c r="N18" s="29"/>
      <c r="O18" s="29"/>
      <c r="P18" s="21" t="s">
        <v>6</v>
      </c>
      <c r="Q18" s="29"/>
      <c r="R18" s="29"/>
      <c r="S18" s="81" t="e">
        <f>+K18-M18</f>
        <v>#VALUE!</v>
      </c>
      <c r="T18" s="64"/>
    </row>
    <row r="19" spans="2:20" ht="24.75" customHeight="1">
      <c r="B19" s="44"/>
      <c r="C19" s="44" t="s">
        <v>35</v>
      </c>
      <c r="D19" s="91" t="str">
        <f>+D8&amp;"/"&amp;D9</f>
        <v>/</v>
      </c>
      <c r="E19" s="91"/>
      <c r="F19" s="91"/>
      <c r="G19" s="12" t="s">
        <v>25</v>
      </c>
      <c r="H19" s="91" t="str">
        <f>+H8&amp;"/"&amp;H9</f>
        <v>/</v>
      </c>
      <c r="I19" s="91"/>
      <c r="J19" s="92"/>
      <c r="K19" s="58">
        <f>IF(SUM(N19:R19)=0,"",COUNT(N19:O19))</f>
      </c>
      <c r="L19" s="40" t="s">
        <v>6</v>
      </c>
      <c r="M19" s="59">
        <f>IF(SUM(N19:R19)=0,"",COUNT(Q19:R19))</f>
      </c>
      <c r="N19" s="29"/>
      <c r="O19" s="29"/>
      <c r="P19" s="21" t="s">
        <v>6</v>
      </c>
      <c r="Q19" s="29"/>
      <c r="R19" s="29"/>
      <c r="S19" s="81" t="e">
        <f>+K19-M19</f>
        <v>#VALUE!</v>
      </c>
      <c r="T19" s="64"/>
    </row>
    <row r="20" spans="2:20" s="30" customFormat="1" ht="24.75" customHeight="1">
      <c r="B20" s="78" t="s">
        <v>36</v>
      </c>
      <c r="C20" s="71"/>
      <c r="D20" s="79"/>
      <c r="E20" s="79"/>
      <c r="F20" s="79"/>
      <c r="G20" s="73"/>
      <c r="H20" s="74"/>
      <c r="I20" s="74"/>
      <c r="J20" s="74"/>
      <c r="K20" s="75"/>
      <c r="L20" s="71"/>
      <c r="M20" s="75"/>
      <c r="N20" s="76"/>
      <c r="O20" s="76"/>
      <c r="P20" s="77"/>
      <c r="Q20" s="76"/>
      <c r="R20" s="76"/>
      <c r="S20" s="82"/>
      <c r="T20" s="70"/>
    </row>
    <row r="21" spans="2:20" ht="24.75" customHeight="1">
      <c r="B21" s="10"/>
      <c r="C21" s="10" t="s">
        <v>8</v>
      </c>
      <c r="D21" s="93">
        <f>+IF(C13=3,D13,D10)</f>
        <v>0</v>
      </c>
      <c r="E21" s="93"/>
      <c r="F21" s="93"/>
      <c r="G21" s="12" t="s">
        <v>25</v>
      </c>
      <c r="H21" s="93">
        <f>+IF(G13=1,H13,H8)</f>
        <v>0</v>
      </c>
      <c r="I21" s="93"/>
      <c r="J21" s="94"/>
      <c r="K21" s="56">
        <f t="shared" si="0"/>
      </c>
      <c r="L21" s="40" t="s">
        <v>6</v>
      </c>
      <c r="M21" s="57">
        <f t="shared" si="1"/>
      </c>
      <c r="N21" s="29"/>
      <c r="O21" s="29"/>
      <c r="P21" s="21" t="s">
        <v>6</v>
      </c>
      <c r="Q21" s="29"/>
      <c r="R21" s="29"/>
      <c r="S21" s="81" t="e">
        <f>+K21-M21</f>
        <v>#VALUE!</v>
      </c>
      <c r="T21" s="64" t="s">
        <v>42</v>
      </c>
    </row>
    <row r="22" spans="2:20" ht="24.75" customHeight="1">
      <c r="B22" s="10" t="s">
        <v>5</v>
      </c>
      <c r="C22" s="10" t="s">
        <v>11</v>
      </c>
      <c r="D22" s="95">
        <f>+IF(C13=1,D13,D8)</f>
        <v>0</v>
      </c>
      <c r="E22" s="95"/>
      <c r="F22" s="95"/>
      <c r="G22" s="12" t="s">
        <v>38</v>
      </c>
      <c r="H22" s="95">
        <f>+IF(G13=3,H13,H10)</f>
        <v>0</v>
      </c>
      <c r="I22" s="95"/>
      <c r="J22" s="96"/>
      <c r="K22" s="58">
        <f t="shared" si="0"/>
      </c>
      <c r="L22" s="40" t="s">
        <v>6</v>
      </c>
      <c r="M22" s="59">
        <f t="shared" si="1"/>
      </c>
      <c r="N22" s="29"/>
      <c r="O22" s="29"/>
      <c r="P22" s="21" t="s">
        <v>6</v>
      </c>
      <c r="Q22" s="29"/>
      <c r="R22" s="29"/>
      <c r="S22" s="81" t="e">
        <f>+K22-M22</f>
        <v>#VALUE!</v>
      </c>
      <c r="T22" s="64"/>
    </row>
    <row r="23" spans="2:20" ht="24.75" customHeight="1">
      <c r="B23" s="10"/>
      <c r="C23" s="10" t="s">
        <v>7</v>
      </c>
      <c r="D23" s="95">
        <f>IF(C13=2,D13,D9)</f>
        <v>0</v>
      </c>
      <c r="E23" s="95"/>
      <c r="F23" s="95"/>
      <c r="G23" s="12" t="s">
        <v>25</v>
      </c>
      <c r="H23" s="95">
        <f>IF(G13=2,H13,H9)</f>
        <v>0</v>
      </c>
      <c r="I23" s="95"/>
      <c r="J23" s="96"/>
      <c r="K23" s="58">
        <f t="shared" si="0"/>
      </c>
      <c r="L23" s="40" t="s">
        <v>6</v>
      </c>
      <c r="M23" s="59">
        <f t="shared" si="1"/>
      </c>
      <c r="N23" s="29"/>
      <c r="O23" s="29"/>
      <c r="P23" s="21" t="s">
        <v>6</v>
      </c>
      <c r="Q23" s="29"/>
      <c r="R23" s="29"/>
      <c r="S23" s="81" t="e">
        <f>+K23-M23</f>
        <v>#VALUE!</v>
      </c>
      <c r="T23" s="64"/>
    </row>
    <row r="24" spans="2:20" ht="24.75" customHeight="1">
      <c r="B24" s="10" t="s">
        <v>5</v>
      </c>
      <c r="C24" s="44" t="s">
        <v>37</v>
      </c>
      <c r="D24" s="91" t="str">
        <f>IF(C13=1,D13,D8)&amp;"/"&amp;IF(C13=3,D13,D10)</f>
        <v>/</v>
      </c>
      <c r="E24" s="91"/>
      <c r="F24" s="91"/>
      <c r="G24" s="12" t="s">
        <v>38</v>
      </c>
      <c r="H24" s="91" t="str">
        <f>IF(G13=1,H13,H8)&amp;"/"&amp;IF(G13=3,H13,H10)</f>
        <v>/</v>
      </c>
      <c r="I24" s="91"/>
      <c r="J24" s="92"/>
      <c r="K24" s="58">
        <f t="shared" si="0"/>
      </c>
      <c r="L24" s="40" t="s">
        <v>6</v>
      </c>
      <c r="M24" s="59">
        <f t="shared" si="1"/>
      </c>
      <c r="N24" s="29"/>
      <c r="O24" s="29"/>
      <c r="P24" s="21" t="s">
        <v>6</v>
      </c>
      <c r="Q24" s="29"/>
      <c r="R24" s="29"/>
      <c r="S24" s="81" t="e">
        <f>+K24-M24</f>
        <v>#VALUE!</v>
      </c>
      <c r="T24" s="65"/>
    </row>
    <row r="25" spans="2:20" s="30" customFormat="1" ht="24.75" customHeight="1">
      <c r="B25" s="78" t="s">
        <v>39</v>
      </c>
      <c r="C25" s="71"/>
      <c r="D25" s="79"/>
      <c r="E25" s="79"/>
      <c r="F25" s="79"/>
      <c r="G25" s="73"/>
      <c r="H25" s="72"/>
      <c r="I25" s="72"/>
      <c r="J25" s="72"/>
      <c r="K25" s="80"/>
      <c r="L25" s="71"/>
      <c r="M25" s="80"/>
      <c r="N25" s="76"/>
      <c r="O25" s="76"/>
      <c r="P25" s="77"/>
      <c r="Q25" s="76"/>
      <c r="R25" s="76"/>
      <c r="S25" s="82"/>
      <c r="T25" s="70" t="s">
        <v>43</v>
      </c>
    </row>
    <row r="26" spans="2:20" ht="24.75" customHeight="1" thickBot="1">
      <c r="B26" s="10"/>
      <c r="C26" s="10" t="s">
        <v>40</v>
      </c>
      <c r="D26" s="93"/>
      <c r="E26" s="93"/>
      <c r="F26" s="93"/>
      <c r="G26" s="12" t="s">
        <v>38</v>
      </c>
      <c r="H26" s="93"/>
      <c r="I26" s="93"/>
      <c r="J26" s="94"/>
      <c r="K26" s="58">
        <f t="shared" si="0"/>
      </c>
      <c r="L26" s="40" t="s">
        <v>6</v>
      </c>
      <c r="M26" s="59">
        <f t="shared" si="1"/>
      </c>
      <c r="N26" s="29"/>
      <c r="O26" s="29"/>
      <c r="P26" s="21" t="s">
        <v>6</v>
      </c>
      <c r="Q26" s="29"/>
      <c r="R26" s="29"/>
      <c r="S26" s="81" t="e">
        <f>+K26-M26</f>
        <v>#VALUE!</v>
      </c>
      <c r="T26" s="38"/>
    </row>
    <row r="27" spans="3:19" ht="24.75" customHeight="1" thickBot="1">
      <c r="C27" s="13"/>
      <c r="D27" s="5"/>
      <c r="E27" s="5"/>
      <c r="F27" s="5"/>
      <c r="G27" s="13"/>
      <c r="H27" s="5" t="s">
        <v>12</v>
      </c>
      <c r="I27" s="5"/>
      <c r="J27" s="5"/>
      <c r="K27" s="55">
        <f>COUNTIF(K16:K26,2)</f>
        <v>0</v>
      </c>
      <c r="L27" s="40" t="s">
        <v>6</v>
      </c>
      <c r="M27" s="55">
        <f>COUNTIF(M16:M26,2)</f>
        <v>0</v>
      </c>
      <c r="S27" s="34" t="str">
        <f>IF(MAX(K27,M27)&lt;5,"Pöytäkirja on kesken","")</f>
        <v>Pöytäkirja on kesken</v>
      </c>
    </row>
    <row r="28" spans="3:19" ht="24.75" customHeight="1">
      <c r="C28" s="13"/>
      <c r="D28" s="5"/>
      <c r="E28" s="5"/>
      <c r="F28" s="5"/>
      <c r="G28" s="13"/>
      <c r="H28" s="5"/>
      <c r="I28" s="5"/>
      <c r="J28" s="5"/>
      <c r="K28" s="60"/>
      <c r="L28" s="40"/>
      <c r="M28" s="60"/>
      <c r="S28" s="34"/>
    </row>
    <row r="29" spans="2:3" ht="18">
      <c r="B29" s="3" t="s">
        <v>26</v>
      </c>
      <c r="C29" s="4"/>
    </row>
    <row r="30" spans="2:18" ht="18"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</row>
    <row r="31" spans="2:18" ht="18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</row>
    <row r="32" spans="2:18" ht="18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2:18" s="30" customFormat="1" ht="18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s="32" customFormat="1" ht="18">
      <c r="B34" s="61" t="s">
        <v>24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2:18" s="32" customFormat="1" ht="18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2:18" ht="24.75" customHeight="1">
      <c r="B36" s="14" t="s">
        <v>13</v>
      </c>
      <c r="C36" s="14"/>
      <c r="D36" s="97"/>
      <c r="E36" s="97"/>
      <c r="F36" s="97"/>
      <c r="G36" s="97"/>
      <c r="H36" s="97"/>
      <c r="I36" s="35"/>
      <c r="J36" s="35"/>
      <c r="K36" s="14" t="s">
        <v>14</v>
      </c>
      <c r="L36" s="98" t="s">
        <v>23</v>
      </c>
      <c r="M36" s="98"/>
      <c r="N36" s="98"/>
      <c r="O36" s="98"/>
      <c r="P36" s="98"/>
      <c r="Q36" s="98"/>
      <c r="R36" s="98"/>
    </row>
    <row r="37" spans="3:10" ht="18">
      <c r="C37" s="16"/>
      <c r="D37" s="16"/>
      <c r="E37" s="16"/>
      <c r="F37" s="16"/>
      <c r="G37" s="16"/>
      <c r="H37" s="16"/>
      <c r="I37" s="16"/>
      <c r="J37" s="16"/>
    </row>
    <row r="38" spans="2:18" ht="18">
      <c r="B38" s="17"/>
      <c r="C38" s="14"/>
      <c r="D38" s="14"/>
      <c r="E38" s="14"/>
      <c r="F38" s="14"/>
      <c r="G38" s="14"/>
      <c r="H38" s="14"/>
      <c r="I38" s="14"/>
      <c r="J38" s="14"/>
      <c r="K38" s="11"/>
      <c r="L38" s="15"/>
      <c r="M38" s="11"/>
      <c r="N38" s="11"/>
      <c r="O38" s="11"/>
      <c r="P38" s="11"/>
      <c r="Q38" s="11"/>
      <c r="R38" s="11"/>
    </row>
    <row r="39" spans="2:12" s="3" customFormat="1" ht="12.75">
      <c r="B39" s="3" t="s">
        <v>15</v>
      </c>
      <c r="K39" s="3" t="s">
        <v>15</v>
      </c>
      <c r="L39" s="6"/>
    </row>
    <row r="40" s="3" customFormat="1" ht="12.75">
      <c r="L40" s="6"/>
    </row>
    <row r="41" spans="2:12" s="19" customFormat="1" ht="11.25">
      <c r="B41" s="18" t="s">
        <v>29</v>
      </c>
      <c r="L41" s="18"/>
    </row>
    <row r="42" spans="2:12" s="19" customFormat="1" ht="11.25">
      <c r="B42" s="18" t="s">
        <v>44</v>
      </c>
      <c r="L42" s="18"/>
    </row>
    <row r="45" ht="18">
      <c r="H45" s="87"/>
    </row>
    <row r="46" ht="18">
      <c r="H46" s="83"/>
    </row>
    <row r="47" ht="18">
      <c r="H47" s="83"/>
    </row>
    <row r="48" ht="18">
      <c r="H48" s="83"/>
    </row>
    <row r="49" ht="18">
      <c r="H49" s="83"/>
    </row>
    <row r="51" spans="8:12" ht="18">
      <c r="H51" s="83"/>
      <c r="L51" s="4"/>
    </row>
    <row r="52" spans="8:13" ht="18">
      <c r="H52" s="83"/>
      <c r="K52" s="83"/>
      <c r="L52" s="88"/>
      <c r="M52" s="83"/>
    </row>
    <row r="53" spans="8:19" ht="18">
      <c r="H53" s="83"/>
      <c r="S53" s="84"/>
    </row>
    <row r="54" ht="18">
      <c r="S54" s="85"/>
    </row>
    <row r="55" spans="8:19" ht="18">
      <c r="H55" s="89"/>
      <c r="I55" s="89"/>
      <c r="J55" s="89"/>
      <c r="K55" s="89"/>
      <c r="L55" s="90"/>
      <c r="M55" s="89"/>
      <c r="S55" s="86"/>
    </row>
  </sheetData>
  <sheetProtection selectLockedCells="1"/>
  <mergeCells count="26">
    <mergeCell ref="B1:H2"/>
    <mergeCell ref="D36:H36"/>
    <mergeCell ref="L36:R36"/>
    <mergeCell ref="K15:M15"/>
    <mergeCell ref="N15:R15"/>
    <mergeCell ref="I3:M3"/>
    <mergeCell ref="I4:M4"/>
    <mergeCell ref="B30:R32"/>
    <mergeCell ref="H22:J22"/>
    <mergeCell ref="H23:J23"/>
    <mergeCell ref="D16:F16"/>
    <mergeCell ref="D17:F17"/>
    <mergeCell ref="D18:F18"/>
    <mergeCell ref="D19:F19"/>
    <mergeCell ref="D21:F21"/>
    <mergeCell ref="D22:F22"/>
    <mergeCell ref="H24:J24"/>
    <mergeCell ref="H26:J26"/>
    <mergeCell ref="D23:F23"/>
    <mergeCell ref="D24:F24"/>
    <mergeCell ref="D26:F26"/>
    <mergeCell ref="H16:J16"/>
    <mergeCell ref="H17:J17"/>
    <mergeCell ref="H18:J18"/>
    <mergeCell ref="H19:J19"/>
    <mergeCell ref="H21:J21"/>
  </mergeCells>
  <conditionalFormatting sqref="D20:F20 H26 D26 H20:J20 D16:D19 D21:D24 H16:H19 H21:H24">
    <cfRule type="cellIs" priority="4" dxfId="4" operator="equal" stopIfTrue="1">
      <formula>0</formula>
    </cfRule>
  </conditionalFormatting>
  <conditionalFormatting sqref="M27:M28 K27:K28">
    <cfRule type="expression" priority="3" dxfId="4" stopIfTrue="1">
      <formula>$K$27+$M$27=0</formula>
    </cfRule>
  </conditionalFormatting>
  <conditionalFormatting sqref="D25:F25 H25:J25">
    <cfRule type="cellIs" priority="2" dxfId="4" operator="equal" stopIfTrue="1">
      <formula>0</formula>
    </cfRule>
  </conditionalFormatting>
  <conditionalFormatting sqref="D36:H36">
    <cfRule type="cellIs" priority="1" dxfId="4" operator="equal" stopIfTrue="1">
      <formula>0</formula>
    </cfRule>
  </conditionalFormatting>
  <dataValidations count="2">
    <dataValidation type="whole" allowBlank="1" showInputMessage="1" showErrorMessage="1" error="Tikkamäärä virheellinen." sqref="Q16:R26 N16:O26">
      <formula1>9</formula1>
      <formula2>1000</formula2>
    </dataValidation>
    <dataValidation type="list" allowBlank="1" showInputMessage="1" showErrorMessage="1" sqref="C13 G13">
      <formula1>$C$8:$C$10</formula1>
    </dataValidation>
  </dataValidations>
  <printOptions/>
  <pageMargins left="0.2362204724409449" right="0.2362204724409449" top="0.5905511811023623" bottom="0.5905511811023623" header="0.3937007874015748" footer="0.3937007874015748"/>
  <pageSetup fitToHeight="1" fitToWidth="1" horizontalDpi="300" verticalDpi="300" orientation="portrait" paperSize="9" scale="74" r:id="rId1"/>
  <ignoredErrors>
    <ignoredError sqref="S16:S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TaruK</dc:creator>
  <cp:keywords/>
  <dc:description/>
  <cp:lastModifiedBy>TaruK</cp:lastModifiedBy>
  <cp:lastPrinted>2013-07-15T18:19:58Z</cp:lastPrinted>
  <dcterms:created xsi:type="dcterms:W3CDTF">2012-03-08T13:16:36Z</dcterms:created>
  <dcterms:modified xsi:type="dcterms:W3CDTF">2013-07-15T18:22:31Z</dcterms:modified>
  <cp:category/>
  <cp:version/>
  <cp:contentType/>
  <cp:contentStatus/>
</cp:coreProperties>
</file>